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Print_Area" localSheetId="0">Sheet3!$A$1:$S$20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<sst xmlns="http://schemas.openxmlformats.org/spreadsheetml/2006/main" count="89" uniqueCount="68">
  <si>
    <t>2024年城镇住房保障家庭租赁补贴发放明细表</t>
  </si>
  <si>
    <t>.</t>
  </si>
  <si>
    <t>序号</t>
  </si>
  <si>
    <t>申请人</t>
  </si>
  <si>
    <t>户籍所在地</t>
  </si>
  <si>
    <t>家庭保障人口数</t>
  </si>
  <si>
    <t>家庭保障人名单</t>
  </si>
  <si>
    <t>住房租赁租金补贴标准(2021-2022年度住房租赁补贴标准按10元/月·平方米)</t>
  </si>
  <si>
    <t>补贴面积（标准补贴面积－保障家庭自有住房面积）</t>
  </si>
  <si>
    <t>补贴系数（标准系数＋困难系数）</t>
  </si>
  <si>
    <t>租赁补贴金额</t>
  </si>
  <si>
    <t>发放月份</t>
  </si>
  <si>
    <t>申请通过</t>
  </si>
  <si>
    <t>补贴时间</t>
  </si>
  <si>
    <t>补贴截止时间</t>
  </si>
  <si>
    <t>标准补贴面积(1人30㎡、2人45㎡、3人及以上60㎡）</t>
  </si>
  <si>
    <t>保障家庭自有住房面积（保障面积应扣除家庭成员名下的自有住房面积）</t>
  </si>
  <si>
    <t>补贴面积</t>
  </si>
  <si>
    <t>标准系数：（一）类保障对象家庭按0.7；（二）类保障对象家庭按0.5确定；（三）类保障对象家庭按0.3确定。符合多种保障类型的，按就高系数类型确定。</t>
  </si>
  <si>
    <t>困难系数：申请人家庭属于本市建档立卡贫困户、特困供养、优抚对象、住房救助、最低生活保障的，困难系数按0.5确定；申请人家庭属于70岁以上孤寡老人、计生特殊家庭、二级及以上等级残疾以及身患恶性肿瘤、急性白血病、尿毒症（含尿毒症门诊透析治疗）、先天性心脏病、再生障碍性贫血等重大疾病家庭成员的，困难系数按0.3确定。</t>
  </si>
  <si>
    <t>补贴系数</t>
  </si>
  <si>
    <t>汤正娟</t>
  </si>
  <si>
    <t>仙糖社区</t>
  </si>
  <si>
    <t>[汤正娟][汤意轩]</t>
  </si>
  <si>
    <t>通过</t>
  </si>
  <si>
    <t>郑梅荣</t>
  </si>
  <si>
    <t>鲤南镇温泉村</t>
  </si>
  <si>
    <t>[郑梅荣]</t>
  </si>
  <si>
    <t>伊建华</t>
  </si>
  <si>
    <t>城内社区</t>
  </si>
  <si>
    <t>[伊建华]</t>
  </si>
  <si>
    <t>残疾人证</t>
  </si>
  <si>
    <t>林汉杨</t>
  </si>
  <si>
    <t>木兰社区</t>
  </si>
  <si>
    <t>[林汉杨][茅爱珍][林国荣]</t>
  </si>
  <si>
    <t>陈丹霞</t>
  </si>
  <si>
    <t>洪桥社区</t>
  </si>
  <si>
    <t>[陈丹霞]</t>
  </si>
  <si>
    <t>连逢进</t>
  </si>
  <si>
    <t>[连逢进]</t>
  </si>
  <si>
    <t>杨志坚</t>
  </si>
  <si>
    <t>[杨志坚][陈良姐]</t>
  </si>
  <si>
    <t>傅美香</t>
  </si>
  <si>
    <t>[傅美香]</t>
  </si>
  <si>
    <t>低保</t>
  </si>
  <si>
    <t>郑秀清</t>
  </si>
  <si>
    <t>[郑秀清][林国宝][林冠朕][林冠毅]</t>
  </si>
  <si>
    <t>黄雨明</t>
  </si>
  <si>
    <t>鲤城街道十字社区</t>
  </si>
  <si>
    <t>[黄雨明][蔡元英]</t>
  </si>
  <si>
    <t>李庆新</t>
  </si>
  <si>
    <t>鲤城街道木兰社区</t>
  </si>
  <si>
    <t>[李庆新][张兰英]</t>
  </si>
  <si>
    <t>张世梅</t>
  </si>
  <si>
    <t>鲤南镇霞苑村</t>
  </si>
  <si>
    <r>
      <rPr>
        <sz val="11"/>
        <color theme="1"/>
        <rFont val="Arial"/>
        <charset val="134"/>
      </rPr>
      <t>[</t>
    </r>
    <r>
      <rPr>
        <sz val="11"/>
        <color theme="1"/>
        <rFont val="宋体"/>
        <charset val="134"/>
      </rPr>
      <t>张世梅</t>
    </r>
    <r>
      <rPr>
        <sz val="11"/>
        <color theme="1"/>
        <rFont val="Arial"/>
        <charset val="134"/>
      </rPr>
      <t>][</t>
    </r>
    <r>
      <rPr>
        <sz val="11"/>
        <color theme="1"/>
        <rFont val="宋体"/>
        <charset val="134"/>
      </rPr>
      <t>张嘉怡</t>
    </r>
    <r>
      <rPr>
        <sz val="11"/>
        <color theme="1"/>
        <rFont val="Arial"/>
        <charset val="134"/>
      </rPr>
      <t>]</t>
    </r>
  </si>
  <si>
    <t>林朱阳</t>
  </si>
  <si>
    <t>鲤城街道洪桥社区</t>
  </si>
  <si>
    <r>
      <rPr>
        <sz val="11"/>
        <color theme="1"/>
        <rFont val="Arial"/>
        <charset val="134"/>
      </rPr>
      <t>[</t>
    </r>
    <r>
      <rPr>
        <sz val="11"/>
        <color theme="1"/>
        <rFont val="宋体"/>
        <charset val="134"/>
      </rPr>
      <t>林朱阳</t>
    </r>
    <r>
      <rPr>
        <sz val="11"/>
        <color theme="1"/>
        <rFont val="Arial"/>
        <charset val="134"/>
      </rPr>
      <t>][</t>
    </r>
    <r>
      <rPr>
        <sz val="11"/>
        <color theme="1"/>
        <rFont val="宋体"/>
        <charset val="134"/>
      </rPr>
      <t>林淑琴</t>
    </r>
    <r>
      <rPr>
        <sz val="11"/>
        <color theme="1"/>
        <rFont val="Arial"/>
        <charset val="134"/>
      </rPr>
      <t>][</t>
    </r>
    <r>
      <rPr>
        <sz val="11"/>
        <color theme="1"/>
        <rFont val="宋体"/>
        <charset val="134"/>
      </rPr>
      <t>林嘉城</t>
    </r>
    <r>
      <rPr>
        <sz val="11"/>
        <color theme="1"/>
        <rFont val="Arial"/>
        <charset val="134"/>
      </rPr>
      <t>]</t>
    </r>
  </si>
  <si>
    <t>黄进松</t>
  </si>
  <si>
    <t xml:space="preserve">仙游县横塘村鲤南镇
</t>
  </si>
  <si>
    <t>[黄进松]</t>
  </si>
  <si>
    <t>合计</t>
  </si>
  <si>
    <t>租赁补贴金额＝住房租赁租金补贴标准×补贴面积（标准补贴面积－保障家庭自有住房面积）×补贴系数（标准系数＋困难系数）。</t>
  </si>
  <si>
    <t>单位负责人：</t>
  </si>
  <si>
    <t>审核人：</t>
  </si>
  <si>
    <t>制表人：</t>
  </si>
  <si>
    <t>王婷婷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</si>
</sst>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26"/>
      <name val="宋体"/>
      <charset val="134"/>
      <scheme val="major"/>
    </font>
    <font>
      <b/>
      <sz val="10.5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b/>
      <sz val="9"/>
      <name val="宋体"/>
      <charset val="134"/>
      <scheme val="major"/>
    </font>
    <font>
      <sz val="1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view="pageBreakPreview" zoomScaleNormal="100" workbookViewId="0">
      <pane xSplit="2" topLeftCell="C1" activePane="topRight" state="frozen"/>
      <selection/>
      <selection pane="topRight" activeCell="A1" sqref="A1:P1"/>
    </sheetView>
  </sheetViews>
  <sheetFormatPr defaultColWidth="9" defaultRowHeight="13.5"/>
  <cols>
    <col min="1" max="1" width="5.25833333333333" style="1" customWidth="1"/>
    <col min="2" max="2" width="9.625" style="1" customWidth="1"/>
    <col min="3" max="3" width="15.5" style="1" customWidth="1"/>
    <col min="4" max="4" width="8.5" style="1" customWidth="1"/>
    <col min="5" max="5" width="23.75" style="1" customWidth="1"/>
    <col min="6" max="6" width="10.875" style="1" customWidth="1"/>
    <col min="7" max="7" width="10.125" style="1" customWidth="1"/>
    <col min="8" max="8" width="10.7583333333333" style="1" customWidth="1"/>
    <col min="9" max="9" width="10.7083333333333" style="1" customWidth="1"/>
    <col min="10" max="10" width="16.7583333333333" style="1" customWidth="1"/>
    <col min="11" max="11" width="16.875" style="1" customWidth="1"/>
    <col min="12" max="12" width="11" style="1" customWidth="1"/>
    <col min="13" max="13" width="12" style="1" customWidth="1"/>
    <col min="14" max="14" width="9.375" style="1" customWidth="1"/>
    <col min="15" max="15" width="11.7583333333333" style="1" customWidth="1"/>
    <col min="16" max="16" width="7" style="1" customWidth="1"/>
    <col min="17" max="18" width="14.425" style="1" customWidth="1"/>
    <col min="19" max="19" width="9" style="5"/>
    <col min="20" max="16381" width="9" style="1"/>
    <col min="16383" max="16384" width="9" style="1"/>
  </cols>
  <sheetData>
    <row r="1" s="1" customFormat="1" ht="60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 t="s">
        <v>1</v>
      </c>
      <c r="S1" s="5"/>
    </row>
    <row r="2" s="2" customFormat="1" ht="45" customHeight="1" spans="1:1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9" t="s">
        <v>7</v>
      </c>
      <c r="G2" s="9" t="s">
        <v>8</v>
      </c>
      <c r="H2" s="9"/>
      <c r="I2" s="9"/>
      <c r="J2" s="9" t="s">
        <v>9</v>
      </c>
      <c r="K2" s="9"/>
      <c r="L2" s="9"/>
      <c r="M2" s="9" t="s">
        <v>10</v>
      </c>
      <c r="N2" s="25" t="s">
        <v>11</v>
      </c>
      <c r="O2" s="25" t="s">
        <v>10</v>
      </c>
      <c r="P2" s="26" t="s">
        <v>12</v>
      </c>
      <c r="Q2" s="26" t="s">
        <v>13</v>
      </c>
      <c r="R2" s="26" t="s">
        <v>14</v>
      </c>
      <c r="S2" s="14"/>
    </row>
    <row r="3" s="2" customFormat="1" ht="116.1" customHeight="1" spans="1:19">
      <c r="A3" s="10"/>
      <c r="B3" s="11"/>
      <c r="C3" s="11"/>
      <c r="D3" s="11"/>
      <c r="E3" s="11"/>
      <c r="F3" s="12"/>
      <c r="G3" s="12" t="s">
        <v>15</v>
      </c>
      <c r="H3" s="12" t="s">
        <v>16</v>
      </c>
      <c r="I3" s="12" t="s">
        <v>17</v>
      </c>
      <c r="J3" s="12" t="s">
        <v>18</v>
      </c>
      <c r="K3" s="27" t="s">
        <v>19</v>
      </c>
      <c r="L3" s="12" t="s">
        <v>20</v>
      </c>
      <c r="M3" s="12"/>
      <c r="N3" s="28"/>
      <c r="O3" s="28"/>
      <c r="P3" s="29"/>
      <c r="Q3" s="29"/>
      <c r="R3" s="29"/>
      <c r="S3" s="14"/>
    </row>
    <row r="4" s="1" customFormat="1" ht="30" customHeight="1" spans="1:19">
      <c r="A4" s="13">
        <v>1</v>
      </c>
      <c r="B4" s="14" t="s">
        <v>21</v>
      </c>
      <c r="C4" s="14" t="s">
        <v>22</v>
      </c>
      <c r="D4" s="14">
        <v>2</v>
      </c>
      <c r="E4" s="14" t="s">
        <v>23</v>
      </c>
      <c r="F4" s="15">
        <v>10</v>
      </c>
      <c r="G4" s="15">
        <v>45</v>
      </c>
      <c r="H4" s="15">
        <v>0</v>
      </c>
      <c r="I4" s="15">
        <f t="shared" ref="I4:I10" si="0">G4-H4</f>
        <v>45</v>
      </c>
      <c r="J4" s="15">
        <v>0.7</v>
      </c>
      <c r="K4" s="15">
        <v>0</v>
      </c>
      <c r="L4" s="15">
        <f t="shared" ref="L4:L10" si="1">J4+K4</f>
        <v>0.7</v>
      </c>
      <c r="M4" s="20">
        <f>F4*I4*L4</f>
        <v>315</v>
      </c>
      <c r="N4" s="20">
        <v>4</v>
      </c>
      <c r="O4" s="15">
        <f>M4*N4</f>
        <v>1260</v>
      </c>
      <c r="P4" s="15" t="s">
        <v>24</v>
      </c>
      <c r="Q4" s="32">
        <v>45292</v>
      </c>
      <c r="R4" s="32">
        <v>45412</v>
      </c>
      <c r="S4" s="33"/>
    </row>
    <row r="5" s="1" customFormat="1" ht="30" customHeight="1" spans="1:19">
      <c r="A5" s="13">
        <v>2</v>
      </c>
      <c r="B5" s="16" t="s">
        <v>25</v>
      </c>
      <c r="C5" s="16" t="s">
        <v>26</v>
      </c>
      <c r="D5" s="16">
        <v>1</v>
      </c>
      <c r="E5" s="16" t="s">
        <v>27</v>
      </c>
      <c r="F5" s="15">
        <v>10</v>
      </c>
      <c r="G5" s="15">
        <v>30</v>
      </c>
      <c r="H5" s="15">
        <v>0</v>
      </c>
      <c r="I5" s="15">
        <f t="shared" si="0"/>
        <v>30</v>
      </c>
      <c r="J5" s="15">
        <v>0.7</v>
      </c>
      <c r="K5" s="15">
        <v>0</v>
      </c>
      <c r="L5" s="15">
        <f t="shared" si="1"/>
        <v>0.7</v>
      </c>
      <c r="M5" s="20">
        <f t="shared" ref="M5:M17" si="2">F5*I5*L5</f>
        <v>210</v>
      </c>
      <c r="N5" s="20">
        <v>7</v>
      </c>
      <c r="O5" s="15">
        <f>M5*N5</f>
        <v>1470</v>
      </c>
      <c r="P5" s="15" t="s">
        <v>24</v>
      </c>
      <c r="Q5" s="32">
        <v>45200</v>
      </c>
      <c r="R5" s="32">
        <v>45412</v>
      </c>
      <c r="S5" s="33"/>
    </row>
    <row r="6" s="1" customFormat="1" ht="30" customHeight="1" spans="1:19">
      <c r="A6" s="13">
        <v>3</v>
      </c>
      <c r="B6" s="14" t="s">
        <v>28</v>
      </c>
      <c r="C6" s="14" t="s">
        <v>29</v>
      </c>
      <c r="D6" s="14">
        <v>1</v>
      </c>
      <c r="E6" s="14" t="s">
        <v>30</v>
      </c>
      <c r="F6" s="15">
        <v>10</v>
      </c>
      <c r="G6" s="15">
        <v>30</v>
      </c>
      <c r="H6" s="15">
        <v>0</v>
      </c>
      <c r="I6" s="15">
        <f t="shared" si="0"/>
        <v>30</v>
      </c>
      <c r="J6" s="15">
        <v>0.7</v>
      </c>
      <c r="K6" s="15">
        <v>0.3</v>
      </c>
      <c r="L6" s="15">
        <f t="shared" si="1"/>
        <v>1</v>
      </c>
      <c r="M6" s="20">
        <f t="shared" si="2"/>
        <v>300</v>
      </c>
      <c r="N6" s="20">
        <v>4</v>
      </c>
      <c r="O6" s="15">
        <f t="shared" ref="O5:O17" si="3">M6*N6</f>
        <v>1200</v>
      </c>
      <c r="P6" s="15" t="s">
        <v>24</v>
      </c>
      <c r="Q6" s="32">
        <v>45292</v>
      </c>
      <c r="R6" s="32">
        <v>45412</v>
      </c>
      <c r="S6" s="33" t="s">
        <v>31</v>
      </c>
    </row>
    <row r="7" s="1" customFormat="1" ht="30" customHeight="1" spans="1:19">
      <c r="A7" s="13">
        <v>4</v>
      </c>
      <c r="B7" s="14" t="s">
        <v>32</v>
      </c>
      <c r="C7" s="14" t="s">
        <v>33</v>
      </c>
      <c r="D7" s="14">
        <v>3</v>
      </c>
      <c r="E7" s="14" t="s">
        <v>34</v>
      </c>
      <c r="F7" s="15">
        <v>10</v>
      </c>
      <c r="G7" s="15">
        <v>60</v>
      </c>
      <c r="H7" s="15">
        <v>8</v>
      </c>
      <c r="I7" s="15">
        <f t="shared" si="0"/>
        <v>52</v>
      </c>
      <c r="J7" s="15">
        <v>0.7</v>
      </c>
      <c r="K7" s="15">
        <v>0.3</v>
      </c>
      <c r="L7" s="15">
        <f t="shared" si="1"/>
        <v>1</v>
      </c>
      <c r="M7" s="20">
        <f t="shared" si="2"/>
        <v>520</v>
      </c>
      <c r="N7" s="20">
        <v>4</v>
      </c>
      <c r="O7" s="15">
        <f t="shared" si="3"/>
        <v>2080</v>
      </c>
      <c r="P7" s="15" t="s">
        <v>24</v>
      </c>
      <c r="Q7" s="32">
        <v>45292</v>
      </c>
      <c r="R7" s="32">
        <v>45412</v>
      </c>
      <c r="S7" s="33" t="s">
        <v>31</v>
      </c>
    </row>
    <row r="8" s="1" customFormat="1" ht="30" customHeight="1" spans="1:19">
      <c r="A8" s="13">
        <v>5</v>
      </c>
      <c r="B8" s="14" t="s">
        <v>35</v>
      </c>
      <c r="C8" s="14" t="s">
        <v>36</v>
      </c>
      <c r="D8" s="14">
        <v>1</v>
      </c>
      <c r="E8" s="14" t="s">
        <v>37</v>
      </c>
      <c r="F8" s="15">
        <v>10</v>
      </c>
      <c r="G8" s="15">
        <v>30</v>
      </c>
      <c r="H8" s="15">
        <v>0</v>
      </c>
      <c r="I8" s="15">
        <f t="shared" si="0"/>
        <v>30</v>
      </c>
      <c r="J8" s="15">
        <v>0.7</v>
      </c>
      <c r="K8" s="15">
        <v>0</v>
      </c>
      <c r="L8" s="15">
        <f t="shared" si="1"/>
        <v>0.7</v>
      </c>
      <c r="M8" s="20">
        <f t="shared" si="2"/>
        <v>210</v>
      </c>
      <c r="N8" s="20">
        <v>7</v>
      </c>
      <c r="O8" s="15">
        <f t="shared" si="3"/>
        <v>1470</v>
      </c>
      <c r="P8" s="15" t="s">
        <v>24</v>
      </c>
      <c r="Q8" s="32">
        <v>45200</v>
      </c>
      <c r="R8" s="32">
        <v>45412</v>
      </c>
      <c r="S8" s="33"/>
    </row>
    <row r="9" s="1" customFormat="1" ht="30" customHeight="1" spans="1:19">
      <c r="A9" s="13">
        <v>6</v>
      </c>
      <c r="B9" s="14" t="s">
        <v>38</v>
      </c>
      <c r="C9" s="14" t="s">
        <v>36</v>
      </c>
      <c r="D9" s="14">
        <v>1</v>
      </c>
      <c r="E9" s="14" t="s">
        <v>39</v>
      </c>
      <c r="F9" s="15">
        <v>10</v>
      </c>
      <c r="G9" s="15">
        <v>30</v>
      </c>
      <c r="H9" s="15">
        <v>0</v>
      </c>
      <c r="I9" s="15">
        <f t="shared" si="0"/>
        <v>30</v>
      </c>
      <c r="J9" s="15">
        <v>0.7</v>
      </c>
      <c r="K9" s="15">
        <v>0</v>
      </c>
      <c r="L9" s="15">
        <f t="shared" si="1"/>
        <v>0.7</v>
      </c>
      <c r="M9" s="20">
        <f t="shared" si="2"/>
        <v>210</v>
      </c>
      <c r="N9" s="20">
        <v>7</v>
      </c>
      <c r="O9" s="15">
        <f t="shared" si="3"/>
        <v>1470</v>
      </c>
      <c r="P9" s="15" t="s">
        <v>24</v>
      </c>
      <c r="Q9" s="32">
        <v>45200</v>
      </c>
      <c r="R9" s="32">
        <v>45412</v>
      </c>
      <c r="S9" s="33"/>
    </row>
    <row r="10" s="1" customFormat="1" ht="30" customHeight="1" spans="1:19">
      <c r="A10" s="13">
        <v>7</v>
      </c>
      <c r="B10" s="14" t="s">
        <v>40</v>
      </c>
      <c r="C10" s="14" t="s">
        <v>33</v>
      </c>
      <c r="D10" s="14">
        <v>2</v>
      </c>
      <c r="E10" s="14" t="s">
        <v>41</v>
      </c>
      <c r="F10" s="15">
        <v>10</v>
      </c>
      <c r="G10" s="15">
        <v>45</v>
      </c>
      <c r="H10" s="15">
        <v>0</v>
      </c>
      <c r="I10" s="15">
        <f t="shared" si="0"/>
        <v>45</v>
      </c>
      <c r="J10" s="15">
        <v>0.7</v>
      </c>
      <c r="K10" s="15">
        <v>0</v>
      </c>
      <c r="L10" s="15">
        <f t="shared" si="1"/>
        <v>0.7</v>
      </c>
      <c r="M10" s="20">
        <f t="shared" si="2"/>
        <v>315</v>
      </c>
      <c r="N10" s="20">
        <v>7</v>
      </c>
      <c r="O10" s="15">
        <f t="shared" si="3"/>
        <v>2205</v>
      </c>
      <c r="P10" s="15" t="s">
        <v>24</v>
      </c>
      <c r="Q10" s="32">
        <v>45200</v>
      </c>
      <c r="R10" s="32">
        <v>45412</v>
      </c>
      <c r="S10" s="33"/>
    </row>
    <row r="11" s="1" customFormat="1" ht="30" customHeight="1" spans="1:19">
      <c r="A11" s="13">
        <v>8</v>
      </c>
      <c r="B11" s="14" t="s">
        <v>42</v>
      </c>
      <c r="C11" s="14" t="s">
        <v>36</v>
      </c>
      <c r="D11" s="14">
        <v>1</v>
      </c>
      <c r="E11" s="14" t="s">
        <v>43</v>
      </c>
      <c r="F11" s="15">
        <v>10</v>
      </c>
      <c r="G11" s="15">
        <v>30</v>
      </c>
      <c r="H11" s="15">
        <v>0</v>
      </c>
      <c r="I11" s="15">
        <f t="shared" ref="I11:I18" si="4">G11-H11</f>
        <v>30</v>
      </c>
      <c r="J11" s="15">
        <v>0.7</v>
      </c>
      <c r="K11" s="15">
        <v>0.5</v>
      </c>
      <c r="L11" s="15">
        <f t="shared" ref="L11:L18" si="5">J11+K11</f>
        <v>1.2</v>
      </c>
      <c r="M11" s="20">
        <f t="shared" si="2"/>
        <v>360</v>
      </c>
      <c r="N11" s="20">
        <v>7</v>
      </c>
      <c r="O11" s="15">
        <f t="shared" si="3"/>
        <v>2520</v>
      </c>
      <c r="P11" s="15" t="s">
        <v>24</v>
      </c>
      <c r="Q11" s="32">
        <v>45200</v>
      </c>
      <c r="R11" s="32">
        <v>45412</v>
      </c>
      <c r="S11" s="33" t="s">
        <v>44</v>
      </c>
    </row>
    <row r="12" s="1" customFormat="1" ht="30" customHeight="1" spans="1:19">
      <c r="A12" s="13">
        <v>9</v>
      </c>
      <c r="B12" s="14" t="s">
        <v>45</v>
      </c>
      <c r="C12" s="15" t="s">
        <v>36</v>
      </c>
      <c r="D12" s="14">
        <v>4</v>
      </c>
      <c r="E12" s="14" t="s">
        <v>46</v>
      </c>
      <c r="F12" s="15">
        <v>10</v>
      </c>
      <c r="G12" s="15">
        <v>60</v>
      </c>
      <c r="H12" s="15">
        <v>0</v>
      </c>
      <c r="I12" s="15">
        <f t="shared" si="4"/>
        <v>60</v>
      </c>
      <c r="J12" s="15">
        <v>0.7</v>
      </c>
      <c r="K12" s="15">
        <v>0.5</v>
      </c>
      <c r="L12" s="15">
        <f t="shared" si="5"/>
        <v>1.2</v>
      </c>
      <c r="M12" s="20">
        <f t="shared" si="2"/>
        <v>720</v>
      </c>
      <c r="N12" s="20">
        <v>7</v>
      </c>
      <c r="O12" s="15">
        <f t="shared" si="3"/>
        <v>5040</v>
      </c>
      <c r="P12" s="15" t="s">
        <v>24</v>
      </c>
      <c r="Q12" s="32">
        <v>45200</v>
      </c>
      <c r="R12" s="32">
        <v>45412</v>
      </c>
      <c r="S12" s="33" t="s">
        <v>44</v>
      </c>
    </row>
    <row r="13" s="1" customFormat="1" ht="30" customHeight="1" spans="1:19">
      <c r="A13" s="13">
        <v>10</v>
      </c>
      <c r="B13" s="14" t="s">
        <v>47</v>
      </c>
      <c r="C13" s="14" t="s">
        <v>48</v>
      </c>
      <c r="D13" s="14">
        <v>2</v>
      </c>
      <c r="E13" s="14" t="s">
        <v>49</v>
      </c>
      <c r="F13" s="15">
        <v>10</v>
      </c>
      <c r="G13" s="15">
        <v>45</v>
      </c>
      <c r="H13" s="15">
        <v>0</v>
      </c>
      <c r="I13" s="15">
        <f t="shared" si="4"/>
        <v>45</v>
      </c>
      <c r="J13" s="15">
        <v>0.7</v>
      </c>
      <c r="K13" s="15">
        <v>0</v>
      </c>
      <c r="L13" s="15">
        <f t="shared" si="5"/>
        <v>0.7</v>
      </c>
      <c r="M13" s="20">
        <f t="shared" si="2"/>
        <v>315</v>
      </c>
      <c r="N13" s="20">
        <v>4</v>
      </c>
      <c r="O13" s="15">
        <f t="shared" si="3"/>
        <v>1260</v>
      </c>
      <c r="P13" s="15" t="s">
        <v>24</v>
      </c>
      <c r="Q13" s="32">
        <v>45292</v>
      </c>
      <c r="R13" s="32">
        <v>45412</v>
      </c>
      <c r="S13" s="33"/>
    </row>
    <row r="14" s="1" customFormat="1" ht="30" customHeight="1" spans="1:19">
      <c r="A14" s="13">
        <v>11</v>
      </c>
      <c r="B14" s="14" t="s">
        <v>50</v>
      </c>
      <c r="C14" s="14" t="s">
        <v>51</v>
      </c>
      <c r="D14" s="14">
        <v>2</v>
      </c>
      <c r="E14" s="14" t="s">
        <v>52</v>
      </c>
      <c r="F14" s="15">
        <v>10</v>
      </c>
      <c r="G14" s="15">
        <v>45</v>
      </c>
      <c r="H14" s="15">
        <v>0</v>
      </c>
      <c r="I14" s="15">
        <f t="shared" si="4"/>
        <v>45</v>
      </c>
      <c r="J14" s="15">
        <v>0.7</v>
      </c>
      <c r="K14" s="15">
        <v>0.3</v>
      </c>
      <c r="L14" s="15">
        <f t="shared" si="5"/>
        <v>1</v>
      </c>
      <c r="M14" s="20">
        <f t="shared" si="2"/>
        <v>450</v>
      </c>
      <c r="N14" s="20">
        <v>6</v>
      </c>
      <c r="O14" s="15">
        <f t="shared" si="3"/>
        <v>2700</v>
      </c>
      <c r="P14" s="15" t="s">
        <v>24</v>
      </c>
      <c r="Q14" s="32">
        <v>45231</v>
      </c>
      <c r="R14" s="32">
        <v>45412</v>
      </c>
      <c r="S14" s="33" t="s">
        <v>31</v>
      </c>
    </row>
    <row r="15" s="1" customFormat="1" ht="30" customHeight="1" spans="1:19">
      <c r="A15" s="13">
        <v>12</v>
      </c>
      <c r="B15" s="17" t="s">
        <v>53</v>
      </c>
      <c r="C15" s="18" t="s">
        <v>54</v>
      </c>
      <c r="D15" s="19">
        <v>2</v>
      </c>
      <c r="E15" s="19" t="s">
        <v>55</v>
      </c>
      <c r="F15" s="15">
        <v>10</v>
      </c>
      <c r="G15" s="20">
        <v>45</v>
      </c>
      <c r="H15" s="15">
        <v>0</v>
      </c>
      <c r="I15" s="15">
        <f t="shared" si="4"/>
        <v>45</v>
      </c>
      <c r="J15" s="15">
        <v>0.7</v>
      </c>
      <c r="K15" s="15">
        <v>0</v>
      </c>
      <c r="L15" s="15">
        <f t="shared" si="5"/>
        <v>0.7</v>
      </c>
      <c r="M15" s="20">
        <f t="shared" si="2"/>
        <v>315</v>
      </c>
      <c r="N15" s="20">
        <v>6</v>
      </c>
      <c r="O15" s="15">
        <f t="shared" si="3"/>
        <v>1890</v>
      </c>
      <c r="P15" s="15" t="s">
        <v>24</v>
      </c>
      <c r="Q15" s="32">
        <v>45231</v>
      </c>
      <c r="R15" s="32">
        <v>45412</v>
      </c>
      <c r="S15" s="33"/>
    </row>
    <row r="16" s="3" customFormat="1" ht="30" customHeight="1" spans="1:19">
      <c r="A16" s="13">
        <v>13</v>
      </c>
      <c r="B16" s="14" t="s">
        <v>56</v>
      </c>
      <c r="C16" s="14" t="s">
        <v>57</v>
      </c>
      <c r="D16" s="14">
        <v>3</v>
      </c>
      <c r="E16" s="19" t="s">
        <v>58</v>
      </c>
      <c r="F16" s="21">
        <v>10</v>
      </c>
      <c r="G16" s="22">
        <v>60</v>
      </c>
      <c r="H16" s="15">
        <v>0</v>
      </c>
      <c r="I16" s="15">
        <f t="shared" si="4"/>
        <v>60</v>
      </c>
      <c r="J16" s="15">
        <v>0.7</v>
      </c>
      <c r="K16" s="15">
        <v>0</v>
      </c>
      <c r="L16" s="15">
        <f t="shared" si="5"/>
        <v>0.7</v>
      </c>
      <c r="M16" s="20">
        <f t="shared" si="2"/>
        <v>420</v>
      </c>
      <c r="N16" s="22">
        <v>7</v>
      </c>
      <c r="O16" s="15">
        <f t="shared" si="3"/>
        <v>2940</v>
      </c>
      <c r="P16" s="15" t="s">
        <v>24</v>
      </c>
      <c r="Q16" s="32">
        <v>45200</v>
      </c>
      <c r="R16" s="32">
        <v>45412</v>
      </c>
      <c r="S16" s="34"/>
    </row>
    <row r="17" s="1" customFormat="1" ht="30" customHeight="1" spans="1:19">
      <c r="A17" s="13">
        <v>14</v>
      </c>
      <c r="B17" s="14" t="s">
        <v>59</v>
      </c>
      <c r="C17" s="14" t="s">
        <v>60</v>
      </c>
      <c r="D17" s="14">
        <v>1</v>
      </c>
      <c r="E17" s="14" t="s">
        <v>61</v>
      </c>
      <c r="F17" s="15">
        <v>10</v>
      </c>
      <c r="G17" s="15">
        <v>30</v>
      </c>
      <c r="H17" s="15">
        <v>0</v>
      </c>
      <c r="I17" s="15">
        <f t="shared" si="4"/>
        <v>30</v>
      </c>
      <c r="J17" s="15">
        <v>0.7</v>
      </c>
      <c r="K17" s="15">
        <v>0</v>
      </c>
      <c r="L17" s="15">
        <f t="shared" si="5"/>
        <v>0.7</v>
      </c>
      <c r="M17" s="20">
        <f t="shared" si="2"/>
        <v>210</v>
      </c>
      <c r="N17" s="22">
        <v>7</v>
      </c>
      <c r="O17" s="15">
        <f t="shared" si="3"/>
        <v>1470</v>
      </c>
      <c r="P17" s="15" t="s">
        <v>24</v>
      </c>
      <c r="Q17" s="32">
        <v>45200</v>
      </c>
      <c r="R17" s="32">
        <v>45412</v>
      </c>
      <c r="S17" s="33"/>
    </row>
    <row r="18" s="1" customFormat="1" ht="39.75" customHeight="1" spans="1:19">
      <c r="A18" s="23" t="s">
        <v>62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30">
        <f>SUM(O4:O17)</f>
        <v>28975</v>
      </c>
      <c r="P18" s="31"/>
      <c r="Q18" s="31"/>
      <c r="R18" s="31"/>
      <c r="S18" s="33"/>
    </row>
    <row r="19" s="4" customFormat="1" ht="27" customHeight="1" spans="1:19">
      <c r="A19" s="24" t="s">
        <v>63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1"/>
      <c r="R19" s="1"/>
      <c r="S19" s="5"/>
    </row>
    <row r="20" s="1" customFormat="1" spans="1:19">
      <c r="A20" s="1" t="s">
        <v>64</v>
      </c>
      <c r="G20" s="1" t="s">
        <v>65</v>
      </c>
      <c r="L20" s="1" t="s">
        <v>66</v>
      </c>
      <c r="M20" s="1" t="s">
        <v>67</v>
      </c>
      <c r="S20" s="5"/>
    </row>
  </sheetData>
  <mergeCells count="19">
    <mergeCell ref="A1:P1"/>
    <mergeCell ref="G2:I2"/>
    <mergeCell ref="J2:L2"/>
    <mergeCell ref="A18:M18"/>
    <mergeCell ref="A19:P19"/>
    <mergeCell ref="A20:B20"/>
    <mergeCell ref="A2:A3"/>
    <mergeCell ref="B2:B3"/>
    <mergeCell ref="C2:C3"/>
    <mergeCell ref="D2:D3"/>
    <mergeCell ref="E2:E3"/>
    <mergeCell ref="F2:F3"/>
    <mergeCell ref="M2:M3"/>
    <mergeCell ref="N2:N3"/>
    <mergeCell ref="O2:O3"/>
    <mergeCell ref="P2:P3"/>
    <mergeCell ref="Q2:Q3"/>
    <mergeCell ref="R2:R3"/>
    <mergeCell ref="S2:S3"/>
  </mergeCells>
  <conditionalFormatting sqref="B1:B15 B18:B1048576">
    <cfRule type="duplicateValues" dxfId="0" priority="5"/>
    <cfRule type="duplicateValues" dxfId="0" priority="7"/>
  </conditionalFormatting>
  <conditionalFormatting sqref="B16:E17">
    <cfRule type="duplicateValues" dxfId="0" priority="1"/>
    <cfRule type="duplicateValues" dxfId="0" priority="2"/>
  </conditionalFormatting>
  <printOptions horizontalCentered="1"/>
  <pageMargins left="0.0388888888888889" right="0.118055555555556" top="0.751388888888889" bottom="0.751388888888889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WPS_1613957845</cp:lastModifiedBy>
  <dcterms:created xsi:type="dcterms:W3CDTF">2023-02-08T00:26:00Z</dcterms:created>
  <dcterms:modified xsi:type="dcterms:W3CDTF">2024-04-30T02:53:28Z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1F6776F478B74230A27A65074B74AD74_13</vt:lpwstr>
  </property>
</Properties>
</file>